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3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<sst xmlns="http://schemas.openxmlformats.org/spreadsheetml/2006/main" count="169" uniqueCount="58">
  <si>
    <t>2026年3月阳春市政策性生猪养殖保险投保情况表</t>
  </si>
  <si>
    <t>一、育肥猪</t>
  </si>
  <si>
    <t>序号</t>
  </si>
  <si>
    <t>投保
险种</t>
  </si>
  <si>
    <t>投保人</t>
  </si>
  <si>
    <t>起保日期</t>
  </si>
  <si>
    <t>终保日期</t>
  </si>
  <si>
    <t>总净保费（元）</t>
  </si>
  <si>
    <t>总保险数量（头）</t>
  </si>
  <si>
    <t>其中各级财政补贴保费（元）</t>
  </si>
  <si>
    <t>育肥猪</t>
  </si>
  <si>
    <t>阳春市温氏畜牧有限公司</t>
  </si>
  <si>
    <t>2026-03-31</t>
  </si>
  <si>
    <t>2027-03-30</t>
  </si>
  <si>
    <t>阳江双胞胎猪业有限公司</t>
  </si>
  <si>
    <t>2026-03-22</t>
  </si>
  <si>
    <t>2026-06-30</t>
  </si>
  <si>
    <t>阳江市今日农联牧业有限公司</t>
  </si>
  <si>
    <t>2026-09-30</t>
  </si>
  <si>
    <t>阳西县丰沃生态农业有限公司</t>
  </si>
  <si>
    <t>2026-09-21</t>
  </si>
  <si>
    <t>周游国</t>
  </si>
  <si>
    <t>2026-03-25</t>
  </si>
  <si>
    <t>2027-03-24</t>
  </si>
  <si>
    <t>阳春德康农牧有限公司</t>
  </si>
  <si>
    <t>2026-09-24</t>
  </si>
  <si>
    <t>李全</t>
  </si>
  <si>
    <t>苏耀南</t>
  </si>
  <si>
    <t>2026-03-28</t>
  </si>
  <si>
    <t>2027-03-27</t>
  </si>
  <si>
    <t>阳江佩麒养殖服务有限公司</t>
  </si>
  <si>
    <t>阳春市佳农养殖专业合作社</t>
  </si>
  <si>
    <t>2026-03-29</t>
  </si>
  <si>
    <t>2026-09-28</t>
  </si>
  <si>
    <t>广东美神生猪养殖有限公司</t>
  </si>
  <si>
    <t>食出宝金农业科技（梅州）有限公司</t>
  </si>
  <si>
    <t>张奕强</t>
  </si>
  <si>
    <t>2026-07-31</t>
  </si>
  <si>
    <t>陈建</t>
  </si>
  <si>
    <t>2027-03-31</t>
  </si>
  <si>
    <t>梁立</t>
  </si>
  <si>
    <t>小计</t>
  </si>
  <si>
    <t>二、仔猪</t>
  </si>
  <si>
    <t>仔猪</t>
  </si>
  <si>
    <t>叶贵昌</t>
  </si>
  <si>
    <t>2026-03-14</t>
  </si>
  <si>
    <t>2027-03-13</t>
  </si>
  <si>
    <t>叶大林</t>
  </si>
  <si>
    <t>吴卫红</t>
  </si>
  <si>
    <t>2026-03-23</t>
  </si>
  <si>
    <t>2027-03-22</t>
  </si>
  <si>
    <t>三、能繁母猪</t>
  </si>
  <si>
    <t>能繁母猪</t>
  </si>
  <si>
    <t>杨清伟</t>
  </si>
  <si>
    <t>2026-03-20</t>
  </si>
  <si>
    <t>2027-03-19</t>
  </si>
  <si>
    <t>三、三项总计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</si>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</sst>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name val="方正小标宋简体"/>
      <charset val="134"/>
    </font>
    <font>
      <b/>
      <sz val="18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1"/>
      <name val="Courier New"/>
      <charset val="134"/>
    </font>
    <font>
      <sz val="11"/>
      <name val="宋体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A2" sqref="$A2:$XFD2"/>
    </sheetView>
  </sheetViews>
  <sheetFormatPr defaultColWidth="9" defaultRowHeight="13.5" outlineLevelCol="7"/>
  <cols>
    <col min="1" max="1" width="10.125" style="3" customWidth="1"/>
    <col min="2" max="2" width="16.5" style="4" customWidth="1"/>
    <col min="3" max="3" width="30.875" style="4" customWidth="1"/>
    <col min="4" max="4" width="17" style="4" customWidth="1"/>
    <col min="5" max="5" width="17.625" style="4" customWidth="1"/>
    <col min="6" max="6" width="17.75" style="4" customWidth="1"/>
    <col min="7" max="8" width="17.75" style="3" customWidth="1"/>
    <col min="9" max="9" width="12.625"/>
    <col min="10" max="12" width="10.375"/>
    <col min="13" max="13" width="9.375"/>
    <col min="14" max="14" width="10.375"/>
  </cols>
  <sheetData>
    <row r="1" ht="34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24" customHeight="1" spans="1:8">
      <c r="A2" s="7" t="s">
        <v>1</v>
      </c>
      <c r="B2" s="7"/>
      <c r="C2" s="7"/>
      <c r="D2" s="7"/>
      <c r="E2" s="7"/>
      <c r="F2" s="7"/>
      <c r="G2" s="8"/>
      <c r="H2" s="7"/>
    </row>
    <row r="3" s="1" customFormat="1" ht="33" customHeight="1" spans="1:8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9" t="s">
        <v>9</v>
      </c>
    </row>
    <row r="4" s="1" customFormat="1" ht="22" customHeight="1" spans="1:8">
      <c r="A4" s="11">
        <v>1</v>
      </c>
      <c r="B4" s="12" t="s">
        <v>10</v>
      </c>
      <c r="C4" s="13" t="s">
        <v>11</v>
      </c>
      <c r="D4" s="13" t="s">
        <v>12</v>
      </c>
      <c r="E4" s="13" t="s">
        <v>13</v>
      </c>
      <c r="F4" s="13">
        <v>18240000</v>
      </c>
      <c r="G4" s="13">
        <v>320000</v>
      </c>
      <c r="H4" s="11">
        <v>13680000</v>
      </c>
    </row>
    <row r="5" s="1" customFormat="1" ht="22" customHeight="1" spans="1:8">
      <c r="A5" s="11">
        <v>2</v>
      </c>
      <c r="B5" s="12" t="s">
        <v>10</v>
      </c>
      <c r="C5" s="13" t="s">
        <v>14</v>
      </c>
      <c r="D5" s="13" t="s">
        <v>15</v>
      </c>
      <c r="E5" s="13" t="s">
        <v>16</v>
      </c>
      <c r="F5" s="13">
        <v>1190673</v>
      </c>
      <c r="G5" s="13">
        <v>20889</v>
      </c>
      <c r="H5" s="11">
        <v>893004.75</v>
      </c>
    </row>
    <row r="6" s="1" customFormat="1" ht="22" customHeight="1" spans="1:8">
      <c r="A6" s="11">
        <v>3</v>
      </c>
      <c r="B6" s="12" t="s">
        <v>10</v>
      </c>
      <c r="C6" s="13" t="s">
        <v>14</v>
      </c>
      <c r="D6" s="13" t="s">
        <v>15</v>
      </c>
      <c r="E6" s="13" t="s">
        <v>16</v>
      </c>
      <c r="F6" s="13">
        <v>1265970</v>
      </c>
      <c r="G6" s="13">
        <v>22210</v>
      </c>
      <c r="H6" s="11">
        <v>949477.5</v>
      </c>
    </row>
    <row r="7" s="1" customFormat="1" ht="22" customHeight="1" spans="1:8">
      <c r="A7" s="11">
        <v>4</v>
      </c>
      <c r="B7" s="12" t="s">
        <v>10</v>
      </c>
      <c r="C7" s="13" t="s">
        <v>17</v>
      </c>
      <c r="D7" s="13" t="s">
        <v>12</v>
      </c>
      <c r="E7" s="13" t="s">
        <v>18</v>
      </c>
      <c r="F7" s="13">
        <v>99750</v>
      </c>
      <c r="G7" s="13">
        <v>1750</v>
      </c>
      <c r="H7" s="11">
        <v>74812.5</v>
      </c>
    </row>
    <row r="8" s="1" customFormat="1" ht="22" customHeight="1" spans="1:8">
      <c r="A8" s="11">
        <v>5</v>
      </c>
      <c r="B8" s="12" t="s">
        <v>10</v>
      </c>
      <c r="C8" s="13" t="s">
        <v>19</v>
      </c>
      <c r="D8" s="13" t="s">
        <v>15</v>
      </c>
      <c r="E8" s="13" t="s">
        <v>20</v>
      </c>
      <c r="F8" s="13">
        <v>1117200</v>
      </c>
      <c r="G8" s="13">
        <v>19600</v>
      </c>
      <c r="H8" s="11">
        <v>837900</v>
      </c>
    </row>
    <row r="9" s="1" customFormat="1" ht="22" customHeight="1" spans="1:8">
      <c r="A9" s="11">
        <v>6</v>
      </c>
      <c r="B9" s="12" t="s">
        <v>10</v>
      </c>
      <c r="C9" s="14" t="s">
        <v>21</v>
      </c>
      <c r="D9" s="13" t="s">
        <v>22</v>
      </c>
      <c r="E9" s="13" t="s">
        <v>23</v>
      </c>
      <c r="F9" s="13">
        <v>514140</v>
      </c>
      <c r="G9" s="13">
        <v>9020</v>
      </c>
      <c r="H9" s="11">
        <v>385605</v>
      </c>
    </row>
    <row r="10" s="1" customFormat="1" ht="22" customHeight="1" spans="1:8">
      <c r="A10" s="11">
        <v>7</v>
      </c>
      <c r="B10" s="12" t="s">
        <v>10</v>
      </c>
      <c r="C10" s="13" t="s">
        <v>24</v>
      </c>
      <c r="D10" s="13" t="s">
        <v>22</v>
      </c>
      <c r="E10" s="13" t="s">
        <v>25</v>
      </c>
      <c r="F10" s="13">
        <v>347700</v>
      </c>
      <c r="G10" s="13">
        <v>6100</v>
      </c>
      <c r="H10" s="11">
        <v>260775</v>
      </c>
    </row>
    <row r="11" s="1" customFormat="1" ht="22" customHeight="1" spans="1:8">
      <c r="A11" s="11">
        <v>8</v>
      </c>
      <c r="B11" s="12" t="s">
        <v>10</v>
      </c>
      <c r="C11" s="14" t="s">
        <v>26</v>
      </c>
      <c r="D11" s="13" t="s">
        <v>22</v>
      </c>
      <c r="E11" s="13" t="s">
        <v>25</v>
      </c>
      <c r="F11" s="13">
        <v>50730</v>
      </c>
      <c r="G11" s="13">
        <v>890</v>
      </c>
      <c r="H11" s="11">
        <v>38047.5</v>
      </c>
    </row>
    <row r="12" s="1" customFormat="1" ht="22" customHeight="1" spans="1:8">
      <c r="A12" s="11">
        <v>9</v>
      </c>
      <c r="B12" s="12" t="s">
        <v>10</v>
      </c>
      <c r="C12" s="14" t="s">
        <v>27</v>
      </c>
      <c r="D12" s="13" t="s">
        <v>28</v>
      </c>
      <c r="E12" s="13" t="s">
        <v>29</v>
      </c>
      <c r="F12" s="13">
        <v>114000</v>
      </c>
      <c r="G12" s="13">
        <v>2000</v>
      </c>
      <c r="H12" s="11">
        <v>85500</v>
      </c>
    </row>
    <row r="13" s="1" customFormat="1" ht="22" customHeight="1" spans="1:8">
      <c r="A13" s="11">
        <v>10</v>
      </c>
      <c r="B13" s="12" t="s">
        <v>10</v>
      </c>
      <c r="C13" s="13" t="s">
        <v>30</v>
      </c>
      <c r="D13" s="13" t="s">
        <v>12</v>
      </c>
      <c r="E13" s="13" t="s">
        <v>18</v>
      </c>
      <c r="F13" s="13">
        <v>456000</v>
      </c>
      <c r="G13" s="13">
        <v>8000</v>
      </c>
      <c r="H13" s="11">
        <v>342000</v>
      </c>
    </row>
    <row r="14" s="1" customFormat="1" ht="22" customHeight="1" spans="1:8">
      <c r="A14" s="11">
        <v>11</v>
      </c>
      <c r="B14" s="12" t="s">
        <v>10</v>
      </c>
      <c r="C14" s="13" t="s">
        <v>31</v>
      </c>
      <c r="D14" s="13" t="s">
        <v>32</v>
      </c>
      <c r="E14" s="13" t="s">
        <v>33</v>
      </c>
      <c r="F14" s="13">
        <v>344850</v>
      </c>
      <c r="G14" s="13">
        <v>6050</v>
      </c>
      <c r="H14" s="11">
        <v>258637.5</v>
      </c>
    </row>
    <row r="15" s="1" customFormat="1" ht="22" customHeight="1" spans="1:8">
      <c r="A15" s="11">
        <v>12</v>
      </c>
      <c r="B15" s="12" t="s">
        <v>10</v>
      </c>
      <c r="C15" s="13" t="s">
        <v>34</v>
      </c>
      <c r="D15" s="13" t="s">
        <v>12</v>
      </c>
      <c r="E15" s="13" t="s">
        <v>18</v>
      </c>
      <c r="F15" s="13">
        <v>399000</v>
      </c>
      <c r="G15" s="13">
        <v>7000</v>
      </c>
      <c r="H15" s="11">
        <v>299250</v>
      </c>
    </row>
    <row r="16" s="1" customFormat="1" ht="22" customHeight="1" spans="1:8">
      <c r="A16" s="11">
        <v>13</v>
      </c>
      <c r="B16" s="12" t="s">
        <v>10</v>
      </c>
      <c r="C16" s="13" t="s">
        <v>35</v>
      </c>
      <c r="D16" s="13" t="s">
        <v>32</v>
      </c>
      <c r="E16" s="13" t="s">
        <v>33</v>
      </c>
      <c r="F16" s="13">
        <v>913140</v>
      </c>
      <c r="G16" s="13">
        <v>16020</v>
      </c>
      <c r="H16" s="11">
        <v>684855</v>
      </c>
    </row>
    <row r="17" s="1" customFormat="1" ht="22" customHeight="1" spans="1:8">
      <c r="A17" s="11">
        <v>14</v>
      </c>
      <c r="B17" s="12" t="s">
        <v>10</v>
      </c>
      <c r="C17" s="13" t="s">
        <v>36</v>
      </c>
      <c r="D17" s="13" t="s">
        <v>12</v>
      </c>
      <c r="E17" s="13" t="s">
        <v>37</v>
      </c>
      <c r="F17" s="13">
        <v>159600</v>
      </c>
      <c r="G17" s="13">
        <v>2800</v>
      </c>
      <c r="H17" s="11">
        <v>119700</v>
      </c>
    </row>
    <row r="18" s="1" customFormat="1" ht="22" customHeight="1" spans="1:8">
      <c r="A18" s="11">
        <v>15</v>
      </c>
      <c r="B18" s="12" t="s">
        <v>10</v>
      </c>
      <c r="C18" s="14" t="s">
        <v>38</v>
      </c>
      <c r="D18" s="13" t="s">
        <v>12</v>
      </c>
      <c r="E18" s="13" t="s">
        <v>39</v>
      </c>
      <c r="F18" s="13">
        <v>57570</v>
      </c>
      <c r="G18" s="13">
        <v>1010</v>
      </c>
      <c r="H18" s="11">
        <v>43177.5</v>
      </c>
    </row>
    <row r="19" s="1" customFormat="1" ht="22" customHeight="1" spans="1:8">
      <c r="A19" s="11">
        <v>16</v>
      </c>
      <c r="B19" s="12" t="s">
        <v>10</v>
      </c>
      <c r="C19" s="14" t="s">
        <v>40</v>
      </c>
      <c r="D19" s="13" t="s">
        <v>12</v>
      </c>
      <c r="E19" s="13" t="s">
        <v>39</v>
      </c>
      <c r="F19" s="13">
        <v>114000</v>
      </c>
      <c r="G19" s="13">
        <v>2000</v>
      </c>
      <c r="H19" s="11">
        <v>85500</v>
      </c>
    </row>
    <row r="20" s="1" customFormat="1" ht="22" customHeight="1" spans="1:8">
      <c r="A20" s="11" t="s">
        <v>41</v>
      </c>
      <c r="B20" s="15"/>
      <c r="C20" s="15"/>
      <c r="D20" s="15"/>
      <c r="E20" s="16"/>
      <c r="F20" s="11">
        <f>SUM(F4:F19)</f>
        <v>25384323</v>
      </c>
      <c r="G20" s="11">
        <f>SUM(G4:G19)</f>
        <v>445339</v>
      </c>
      <c r="H20" s="11">
        <f>SUM(G20*42.75)</f>
        <v>19038242.25</v>
      </c>
    </row>
    <row r="21" s="1" customFormat="1" ht="22" customHeight="1" spans="1:8">
      <c r="A21" s="17" t="s">
        <v>42</v>
      </c>
      <c r="B21" s="18"/>
      <c r="C21" s="18"/>
      <c r="D21" s="18"/>
      <c r="E21" s="18"/>
      <c r="F21" s="18"/>
      <c r="G21" s="19"/>
      <c r="H21" s="20"/>
    </row>
    <row r="22" s="1" customFormat="1" ht="30" customHeight="1" spans="1:8">
      <c r="A22" s="9" t="s">
        <v>2</v>
      </c>
      <c r="B22" s="9" t="s">
        <v>3</v>
      </c>
      <c r="C22" s="9" t="s">
        <v>4</v>
      </c>
      <c r="D22" s="10" t="s">
        <v>5</v>
      </c>
      <c r="E22" s="10" t="s">
        <v>6</v>
      </c>
      <c r="F22" s="9" t="s">
        <v>7</v>
      </c>
      <c r="G22" s="9" t="s">
        <v>8</v>
      </c>
      <c r="H22" s="9" t="s">
        <v>9</v>
      </c>
    </row>
    <row r="23" s="1" customFormat="1" ht="22" customHeight="1" spans="1:8">
      <c r="A23" s="11">
        <v>1</v>
      </c>
      <c r="B23" s="12" t="s">
        <v>43</v>
      </c>
      <c r="C23" s="13" t="s">
        <v>44</v>
      </c>
      <c r="D23" s="13" t="s">
        <v>45</v>
      </c>
      <c r="E23" s="13" t="s">
        <v>46</v>
      </c>
      <c r="F23" s="13">
        <v>11144</v>
      </c>
      <c r="G23" s="13">
        <v>398</v>
      </c>
      <c r="H23" s="11">
        <f t="shared" ref="H23:H31" si="0">SUM(G23*21)</f>
        <v>8358</v>
      </c>
    </row>
    <row r="24" s="1" customFormat="1" ht="22" customHeight="1" spans="1:8">
      <c r="A24" s="11">
        <v>2</v>
      </c>
      <c r="B24" s="12" t="s">
        <v>43</v>
      </c>
      <c r="C24" s="14" t="s">
        <v>47</v>
      </c>
      <c r="D24" s="13" t="s">
        <v>45</v>
      </c>
      <c r="E24" s="13" t="s">
        <v>46</v>
      </c>
      <c r="F24" s="13">
        <v>15400</v>
      </c>
      <c r="G24" s="13">
        <v>550</v>
      </c>
      <c r="H24" s="11">
        <f t="shared" si="0"/>
        <v>11550</v>
      </c>
    </row>
    <row r="25" s="1" customFormat="1" ht="22" customHeight="1" spans="1:8">
      <c r="A25" s="11">
        <v>3</v>
      </c>
      <c r="B25" s="12" t="s">
        <v>43</v>
      </c>
      <c r="C25" s="14" t="s">
        <v>48</v>
      </c>
      <c r="D25" s="13" t="s">
        <v>49</v>
      </c>
      <c r="E25" s="13" t="s">
        <v>50</v>
      </c>
      <c r="F25" s="13">
        <v>296800</v>
      </c>
      <c r="G25" s="13">
        <v>10600</v>
      </c>
      <c r="H25" s="11">
        <f t="shared" si="0"/>
        <v>222600</v>
      </c>
    </row>
    <row r="26" s="1" customFormat="1" ht="22" customHeight="1" spans="1:8">
      <c r="A26" s="11">
        <v>4</v>
      </c>
      <c r="B26" s="12" t="s">
        <v>43</v>
      </c>
      <c r="C26" s="14" t="s">
        <v>21</v>
      </c>
      <c r="D26" s="13" t="s">
        <v>22</v>
      </c>
      <c r="E26" s="13" t="s">
        <v>23</v>
      </c>
      <c r="F26" s="13">
        <v>288400</v>
      </c>
      <c r="G26" s="13">
        <v>10300</v>
      </c>
      <c r="H26" s="11">
        <f t="shared" si="0"/>
        <v>216300</v>
      </c>
    </row>
    <row r="27" s="1" customFormat="1" ht="22" customHeight="1" spans="1:8">
      <c r="A27" s="11">
        <v>5</v>
      </c>
      <c r="B27" s="12" t="s">
        <v>43</v>
      </c>
      <c r="C27" s="14" t="s">
        <v>27</v>
      </c>
      <c r="D27" s="13" t="s">
        <v>28</v>
      </c>
      <c r="E27" s="13" t="s">
        <v>29</v>
      </c>
      <c r="F27" s="13">
        <v>72800</v>
      </c>
      <c r="G27" s="13">
        <v>2600</v>
      </c>
      <c r="H27" s="11">
        <f t="shared" si="0"/>
        <v>54600</v>
      </c>
    </row>
    <row r="28" s="1" customFormat="1" ht="22" customHeight="1" spans="1:8">
      <c r="A28" s="11">
        <v>6</v>
      </c>
      <c r="B28" s="12" t="s">
        <v>43</v>
      </c>
      <c r="C28" s="13" t="s">
        <v>11</v>
      </c>
      <c r="D28" s="13" t="s">
        <v>12</v>
      </c>
      <c r="E28" s="13" t="s">
        <v>13</v>
      </c>
      <c r="F28" s="13">
        <v>12880000</v>
      </c>
      <c r="G28" s="13">
        <v>460000</v>
      </c>
      <c r="H28" s="11">
        <f t="shared" si="0"/>
        <v>9660000</v>
      </c>
    </row>
    <row r="29" s="1" customFormat="1" ht="22" customHeight="1" spans="1:8">
      <c r="A29" s="11">
        <v>7</v>
      </c>
      <c r="B29" s="12" t="s">
        <v>43</v>
      </c>
      <c r="C29" s="14" t="s">
        <v>38</v>
      </c>
      <c r="D29" s="13" t="s">
        <v>12</v>
      </c>
      <c r="E29" s="13" t="s">
        <v>39</v>
      </c>
      <c r="F29" s="13">
        <v>50400</v>
      </c>
      <c r="G29" s="13">
        <v>1800</v>
      </c>
      <c r="H29" s="11">
        <f t="shared" si="0"/>
        <v>37800</v>
      </c>
    </row>
    <row r="30" s="1" customFormat="1" ht="22" customHeight="1" spans="1:8">
      <c r="A30" s="11">
        <v>8</v>
      </c>
      <c r="B30" s="12" t="s">
        <v>43</v>
      </c>
      <c r="C30" s="14" t="s">
        <v>40</v>
      </c>
      <c r="D30" s="13" t="s">
        <v>12</v>
      </c>
      <c r="E30" s="13" t="s">
        <v>39</v>
      </c>
      <c r="F30" s="13">
        <v>61600</v>
      </c>
      <c r="G30" s="13">
        <v>2200</v>
      </c>
      <c r="H30" s="11">
        <f t="shared" si="0"/>
        <v>46200</v>
      </c>
    </row>
    <row r="31" s="1" customFormat="1" ht="22" customHeight="1" spans="1:8">
      <c r="A31" s="11" t="s">
        <v>41</v>
      </c>
      <c r="B31" s="15"/>
      <c r="C31" s="15"/>
      <c r="D31" s="15"/>
      <c r="E31" s="16"/>
      <c r="F31" s="11">
        <f>SUM(F23:F30)</f>
        <v>13676544</v>
      </c>
      <c r="G31" s="11">
        <f>SUM(G23:G30)</f>
        <v>488448</v>
      </c>
      <c r="H31" s="11">
        <f t="shared" si="0"/>
        <v>10257408</v>
      </c>
    </row>
    <row r="32" s="1" customFormat="1" ht="22" customHeight="1" spans="1:8">
      <c r="A32" s="17" t="s">
        <v>51</v>
      </c>
      <c r="B32" s="18"/>
      <c r="C32" s="18"/>
      <c r="D32" s="18"/>
      <c r="E32" s="18"/>
      <c r="F32" s="18"/>
      <c r="G32" s="19"/>
      <c r="H32" s="20"/>
    </row>
    <row r="33" s="1" customFormat="1" ht="27" customHeight="1" spans="1:8">
      <c r="A33" s="9" t="s">
        <v>2</v>
      </c>
      <c r="B33" s="21" t="s">
        <v>3</v>
      </c>
      <c r="C33" s="21" t="s">
        <v>4</v>
      </c>
      <c r="D33" s="21" t="s">
        <v>5</v>
      </c>
      <c r="E33" s="21" t="s">
        <v>6</v>
      </c>
      <c r="F33" s="21" t="s">
        <v>7</v>
      </c>
      <c r="G33" s="21" t="s">
        <v>8</v>
      </c>
      <c r="H33" s="9" t="s">
        <v>9</v>
      </c>
    </row>
    <row r="34" s="1" customFormat="1" ht="22" customHeight="1" spans="1:8">
      <c r="A34" s="12">
        <v>1</v>
      </c>
      <c r="B34" s="12" t="s">
        <v>52</v>
      </c>
      <c r="C34" s="13" t="s">
        <v>44</v>
      </c>
      <c r="D34" s="13" t="s">
        <v>45</v>
      </c>
      <c r="E34" s="13" t="s">
        <v>46</v>
      </c>
      <c r="F34" s="13">
        <v>3500</v>
      </c>
      <c r="G34" s="13">
        <v>20</v>
      </c>
      <c r="H34" s="11">
        <f t="shared" ref="H34:H44" si="1">SUM(G34*131.25)</f>
        <v>2625</v>
      </c>
    </row>
    <row r="35" s="1" customFormat="1" ht="22" customHeight="1" spans="1:8">
      <c r="A35" s="12">
        <v>2</v>
      </c>
      <c r="B35" s="12" t="s">
        <v>52</v>
      </c>
      <c r="C35" s="14" t="s">
        <v>47</v>
      </c>
      <c r="D35" s="13" t="s">
        <v>45</v>
      </c>
      <c r="E35" s="13" t="s">
        <v>46</v>
      </c>
      <c r="F35" s="13">
        <v>5250</v>
      </c>
      <c r="G35" s="13">
        <v>30</v>
      </c>
      <c r="H35" s="11">
        <f t="shared" si="1"/>
        <v>3937.5</v>
      </c>
    </row>
    <row r="36" s="1" customFormat="1" ht="22" customHeight="1" spans="1:8">
      <c r="A36" s="12">
        <v>3</v>
      </c>
      <c r="B36" s="12" t="s">
        <v>52</v>
      </c>
      <c r="C36" s="14" t="s">
        <v>53</v>
      </c>
      <c r="D36" s="13" t="s">
        <v>54</v>
      </c>
      <c r="E36" s="13" t="s">
        <v>55</v>
      </c>
      <c r="F36" s="13">
        <v>19250</v>
      </c>
      <c r="G36" s="13">
        <v>110</v>
      </c>
      <c r="H36" s="11">
        <f t="shared" si="1"/>
        <v>14437.5</v>
      </c>
    </row>
    <row r="37" s="1" customFormat="1" ht="22" customHeight="1" spans="1:8">
      <c r="A37" s="12">
        <v>4</v>
      </c>
      <c r="B37" s="12" t="s">
        <v>52</v>
      </c>
      <c r="C37" s="14" t="s">
        <v>48</v>
      </c>
      <c r="D37" s="13" t="s">
        <v>49</v>
      </c>
      <c r="E37" s="13" t="s">
        <v>50</v>
      </c>
      <c r="F37" s="13">
        <v>92750</v>
      </c>
      <c r="G37" s="13">
        <v>530</v>
      </c>
      <c r="H37" s="11">
        <f t="shared" si="1"/>
        <v>69562.5</v>
      </c>
    </row>
    <row r="38" s="1" customFormat="1" ht="22" customHeight="1" spans="1:8">
      <c r="A38" s="12">
        <v>5</v>
      </c>
      <c r="B38" s="12" t="s">
        <v>52</v>
      </c>
      <c r="C38" s="14" t="s">
        <v>21</v>
      </c>
      <c r="D38" s="13" t="s">
        <v>22</v>
      </c>
      <c r="E38" s="13" t="s">
        <v>23</v>
      </c>
      <c r="F38" s="13">
        <v>78575</v>
      </c>
      <c r="G38" s="13">
        <v>449</v>
      </c>
      <c r="H38" s="11">
        <f t="shared" si="1"/>
        <v>58931.25</v>
      </c>
    </row>
    <row r="39" s="1" customFormat="1" ht="22" customHeight="1" spans="1:8">
      <c r="A39" s="12">
        <v>6</v>
      </c>
      <c r="B39" s="12" t="s">
        <v>52</v>
      </c>
      <c r="C39" s="14" t="s">
        <v>27</v>
      </c>
      <c r="D39" s="13" t="s">
        <v>28</v>
      </c>
      <c r="E39" s="13" t="s">
        <v>29</v>
      </c>
      <c r="F39" s="13">
        <v>22750</v>
      </c>
      <c r="G39" s="13">
        <v>130</v>
      </c>
      <c r="H39" s="11">
        <f t="shared" si="1"/>
        <v>17062.5</v>
      </c>
    </row>
    <row r="40" s="1" customFormat="1" ht="22" customHeight="1" spans="1:8">
      <c r="A40" s="12">
        <v>7</v>
      </c>
      <c r="B40" s="12" t="s">
        <v>52</v>
      </c>
      <c r="C40" s="13" t="s">
        <v>11</v>
      </c>
      <c r="D40" s="13" t="s">
        <v>12</v>
      </c>
      <c r="E40" s="13" t="s">
        <v>13</v>
      </c>
      <c r="F40" s="13">
        <v>910000</v>
      </c>
      <c r="G40" s="13">
        <v>5200</v>
      </c>
      <c r="H40" s="11">
        <f t="shared" si="1"/>
        <v>682500</v>
      </c>
    </row>
    <row r="41" s="1" customFormat="1" ht="22" customHeight="1" spans="1:8">
      <c r="A41" s="12">
        <v>8</v>
      </c>
      <c r="B41" s="12" t="s">
        <v>52</v>
      </c>
      <c r="C41" s="13" t="s">
        <v>11</v>
      </c>
      <c r="D41" s="13" t="s">
        <v>12</v>
      </c>
      <c r="E41" s="13" t="s">
        <v>13</v>
      </c>
      <c r="F41" s="13">
        <v>1925000</v>
      </c>
      <c r="G41" s="13">
        <v>11000</v>
      </c>
      <c r="H41" s="11">
        <f t="shared" si="1"/>
        <v>1443750</v>
      </c>
    </row>
    <row r="42" s="1" customFormat="1" ht="22" customHeight="1" spans="1:8">
      <c r="A42" s="12">
        <v>9</v>
      </c>
      <c r="B42" s="12" t="s">
        <v>52</v>
      </c>
      <c r="C42" s="14" t="s">
        <v>38</v>
      </c>
      <c r="D42" s="13" t="s">
        <v>12</v>
      </c>
      <c r="E42" s="13" t="s">
        <v>39</v>
      </c>
      <c r="F42" s="13">
        <v>16275</v>
      </c>
      <c r="G42" s="13">
        <v>93</v>
      </c>
      <c r="H42" s="11">
        <f t="shared" si="1"/>
        <v>12206.25</v>
      </c>
    </row>
    <row r="43" s="1" customFormat="1" ht="22" customHeight="1" spans="1:8">
      <c r="A43" s="12">
        <v>10</v>
      </c>
      <c r="B43" s="12" t="s">
        <v>52</v>
      </c>
      <c r="C43" s="14" t="s">
        <v>40</v>
      </c>
      <c r="D43" s="13" t="s">
        <v>12</v>
      </c>
      <c r="E43" s="13" t="s">
        <v>39</v>
      </c>
      <c r="F43" s="13">
        <v>20650</v>
      </c>
      <c r="G43" s="13">
        <v>118</v>
      </c>
      <c r="H43" s="11">
        <f t="shared" si="1"/>
        <v>15487.5</v>
      </c>
    </row>
    <row r="44" s="1" customFormat="1" ht="22" customHeight="1" spans="1:8">
      <c r="A44" s="12" t="s">
        <v>41</v>
      </c>
      <c r="B44" s="15"/>
      <c r="C44" s="15"/>
      <c r="D44" s="15"/>
      <c r="E44" s="16"/>
      <c r="F44" s="11">
        <f>SUM(F34:F43)</f>
        <v>3094000</v>
      </c>
      <c r="G44" s="11">
        <f>SUM(G34:G43)</f>
        <v>17680</v>
      </c>
      <c r="H44" s="11">
        <f t="shared" si="1"/>
        <v>2320500</v>
      </c>
    </row>
    <row r="45" s="1" customFormat="1" ht="22" customHeight="1" spans="1:8">
      <c r="A45" s="17" t="s">
        <v>56</v>
      </c>
      <c r="B45" s="18"/>
      <c r="C45" s="18"/>
      <c r="D45" s="18"/>
      <c r="E45" s="18"/>
      <c r="F45" s="18"/>
      <c r="G45" s="19"/>
      <c r="H45" s="20"/>
    </row>
    <row r="46" s="2" customFormat="1" ht="22" customHeight="1" spans="1:8">
      <c r="A46" s="12" t="s">
        <v>57</v>
      </c>
      <c r="B46" s="11"/>
      <c r="C46" s="11"/>
      <c r="D46" s="11"/>
      <c r="E46" s="11"/>
      <c r="F46" s="11">
        <f>SUM(F20+F31+F44)</f>
        <v>42154867</v>
      </c>
      <c r="G46" s="11">
        <f>SUM(G20+G31+G44)</f>
        <v>951467</v>
      </c>
      <c r="H46" s="11">
        <f t="shared" ref="F46:H46" si="2">SUM(H20+H31+H44)</f>
        <v>31616150.25</v>
      </c>
    </row>
  </sheetData>
  <mergeCells count="9">
    <mergeCell ref="A1:H1"/>
    <mergeCell ref="A2:H2"/>
    <mergeCell ref="B20:E20"/>
    <mergeCell ref="A21:H21"/>
    <mergeCell ref="B31:E31"/>
    <mergeCell ref="A32:H32"/>
    <mergeCell ref="B44:E44"/>
    <mergeCell ref="A45:H45"/>
    <mergeCell ref="B46:E46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hjx</cp:lastModifiedBy>
  <dcterms:created xsi:type="dcterms:W3CDTF">2024-04-17T07:03:00Z</dcterms:created>
  <dcterms:modified xsi:type="dcterms:W3CDTF">2026-05-28T11:57:55Z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2CEC37A97A58421FA31A30A2BDC1A917_13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